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astos" sheetId="1" state="visible" r:id="rId1"/>
    <sheet name="Con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5">
    <font>
      <name val="Calibri"/>
      <family val="2"/>
      <color theme="1"/>
      <sz val="11"/>
      <scheme val="minor"/>
    </font>
    <font>
      <b val="1"/>
      <color rgb="00FFFFFF"/>
      <sz val="11"/>
    </font>
    <font>
      <name val="Consolas"/>
      <sz val="10"/>
    </font>
    <font>
      <b val="1"/>
      <sz val="11"/>
    </font>
    <font>
      <b val="1"/>
      <color rgb="00001E40"/>
      <sz val="12"/>
    </font>
  </fonts>
  <fills count="5">
    <fill>
      <patternFill/>
    </fill>
    <fill>
      <patternFill patternType="gray125"/>
    </fill>
    <fill>
      <patternFill patternType="solid">
        <fgColor rgb="00001E40"/>
      </patternFill>
    </fill>
    <fill>
      <patternFill patternType="solid">
        <fgColor rgb="00E8EEF7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C9D3E0"/>
      </left>
      <right style="thin">
        <color rgb="00C9D3E0"/>
      </right>
      <top style="thin">
        <color rgb="00C9D3E0"/>
      </top>
      <bottom style="thin">
        <color rgb="00C9D3E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0" fontId="2" fillId="0" borderId="1" pivotButton="0" quotePrefix="0" xfId="0"/>
    <xf numFmtId="0" fontId="3" fillId="3" borderId="1" pivotButton="0" quotePrefix="0" xfId="0"/>
    <xf numFmtId="0" fontId="4" fillId="0" borderId="0" pivotButton="0" quotePrefix="0" xfId="0"/>
    <xf numFmtId="0" fontId="3" fillId="0" borderId="1" pivotButton="0" quotePrefix="0" xfId="0"/>
    <xf numFmtId="0" fontId="0" fillId="4" borderId="1" pivotButton="0" quotePrefix="0" xfId="0"/>
    <xf numFmtId="166" fontId="3" fillId="3" borderId="1" pivotButton="0" quotePrefix="0" xfId="0"/>
    <xf numFmtId="9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6"/>
  <sheetViews>
    <sheetView workbookViewId="0">
      <selection activeCell="A1" sqref="A1"/>
    </sheetView>
  </sheetViews>
  <sheetFormatPr baseColWidth="8" defaultRowHeight="15"/>
  <cols>
    <col width="15" customWidth="1" min="1" max="1"/>
    <col width="14" customWidth="1" min="2" max="2"/>
    <col width="13" customWidth="1" min="3" max="3"/>
    <col width="14" customWidth="1" min="4" max="4"/>
    <col width="3" customWidth="1" min="5" max="5"/>
    <col width="42" customWidth="1" min="6" max="6"/>
    <col width="60" customWidth="1" min="7" max="7"/>
    <col width="11" customWidth="1" min="8" max="8"/>
  </cols>
  <sheetData>
    <row r="1">
      <c r="A1" s="1" t="inlineStr">
        <is>
          <t>Data</t>
        </is>
      </c>
      <c r="B1" s="1" t="inlineStr">
        <is>
          <t>Descrição</t>
        </is>
      </c>
      <c r="C1" s="1" t="inlineStr">
        <is>
          <t>Valor</t>
        </is>
      </c>
      <c r="D1" s="1" t="inlineStr">
        <is>
          <t>Categoria</t>
        </is>
      </c>
      <c r="F1" s="1" t="inlineStr">
        <is>
          <t>Objetivo</t>
        </is>
      </c>
      <c r="G1" s="1" t="inlineStr">
        <is>
          <t>Fórmula</t>
        </is>
      </c>
      <c r="H1" s="1" t="inlineStr">
        <is>
          <t>Resultado</t>
        </is>
      </c>
    </row>
    <row r="2">
      <c r="A2" s="2" t="n">
        <v>46266</v>
      </c>
      <c r="B2" s="3" t="inlineStr">
        <is>
          <t>Aluguel</t>
        </is>
      </c>
      <c r="C2" s="4" t="n">
        <v>1200</v>
      </c>
      <c r="D2" s="3" t="inlineStr">
        <is>
          <t>Moradia</t>
        </is>
      </c>
      <c r="F2" s="3" t="inlineStr">
        <is>
          <t>Contar os lançamentos de Alimentação</t>
        </is>
      </c>
      <c r="G2" s="5" t="inlineStr">
        <is>
          <t>=CONT.SE(D2:D7;"Alimentação")</t>
        </is>
      </c>
      <c r="H2" s="6">
        <f>COUNTIF(D2:D7,"Alimentação")</f>
        <v/>
      </c>
    </row>
    <row r="3">
      <c r="A3" s="2" t="n">
        <v>46270</v>
      </c>
      <c r="B3" s="3" t="inlineStr">
        <is>
          <t>Mercado</t>
        </is>
      </c>
      <c r="C3" s="4" t="n">
        <v>800</v>
      </c>
      <c r="D3" s="3" t="inlineStr">
        <is>
          <t>Alimentação</t>
        </is>
      </c>
      <c r="F3" s="3" t="inlineStr">
        <is>
          <t>Contar os gastos acima de R$ 100</t>
        </is>
      </c>
      <c r="G3" s="5" t="inlineStr">
        <is>
          <t>=CONT.SE(C2:C7;"&gt;100")</t>
        </is>
      </c>
      <c r="H3" s="6">
        <f>COUNTIF(C2:C7,"&gt;100")</f>
        <v/>
      </c>
    </row>
    <row r="4">
      <c r="A4" s="2" t="n">
        <v>46273</v>
      </c>
      <c r="B4" s="3" t="inlineStr">
        <is>
          <t>Restaurante</t>
        </is>
      </c>
      <c r="C4" s="4" t="n">
        <v>150</v>
      </c>
      <c r="D4" s="3" t="inlineStr">
        <is>
          <t>Alimentação</t>
        </is>
      </c>
      <c r="F4" s="3" t="inlineStr">
        <is>
          <t>Contar os gastos de até R$ 100</t>
        </is>
      </c>
      <c r="G4" s="5" t="inlineStr">
        <is>
          <t>=CONT.SE(C2:C7;"&lt;=100")</t>
        </is>
      </c>
      <c r="H4" s="6">
        <f>COUNTIF(C2:C7,"&lt;=100")</f>
        <v/>
      </c>
    </row>
    <row r="5">
      <c r="A5" s="2" t="n">
        <v>46277</v>
      </c>
      <c r="B5" s="3" t="inlineStr">
        <is>
          <t>Gasolina</t>
        </is>
      </c>
      <c r="C5" s="4" t="n">
        <v>300</v>
      </c>
      <c r="D5" s="3" t="inlineStr">
        <is>
          <t>Transporte</t>
        </is>
      </c>
      <c r="F5" s="3" t="inlineStr">
        <is>
          <t>Contar tudo, menos Moradia</t>
        </is>
      </c>
      <c r="G5" s="5" t="inlineStr">
        <is>
          <t>=CONT.SE(D2:D7;"&lt;&gt;Moradia")</t>
        </is>
      </c>
      <c r="H5" s="6">
        <f>COUNTIF(D2:D7,"&lt;&gt;Moradia")</f>
        <v/>
      </c>
    </row>
    <row r="6">
      <c r="A6" s="2" t="n">
        <v>46284</v>
      </c>
      <c r="B6" s="3" t="inlineStr">
        <is>
          <t>Cinema</t>
        </is>
      </c>
      <c r="C6" s="4" t="n">
        <v>60</v>
      </c>
      <c r="D6" s="3" t="inlineStr">
        <is>
          <t>Lazer</t>
        </is>
      </c>
      <c r="F6" s="3" t="inlineStr">
        <is>
          <t>Contar as categorias que começam com Trans</t>
        </is>
      </c>
      <c r="G6" s="5" t="inlineStr">
        <is>
          <t>=CONT.SE(D2:D7;"Trans*")</t>
        </is>
      </c>
      <c r="H6" s="6">
        <f>COUNTIF(D2:D7,"Trans*")</f>
        <v/>
      </c>
    </row>
    <row r="7">
      <c r="A7" s="2" t="n">
        <v>46287</v>
      </c>
      <c r="B7" s="3" t="inlineStr">
        <is>
          <t>Farmácia</t>
        </is>
      </c>
      <c r="C7" s="4" t="n">
        <v>90</v>
      </c>
      <c r="D7" s="3" t="inlineStr">
        <is>
          <t>Outros</t>
        </is>
      </c>
      <c r="F7" s="3" t="inlineStr">
        <is>
          <t>Contar Alimentação ou Lazer</t>
        </is>
      </c>
      <c r="G7" s="5" t="inlineStr">
        <is>
          <t>=CONT.SE(D2:D7;"Alimentação")+CONT.SE(D2:D7;"Lazer")</t>
        </is>
      </c>
      <c r="H7" s="6">
        <f>COUNTIF(D2:D7,"Alimentação")+COUNTIF(D2:D7,"Lazer")</f>
        <v/>
      </c>
    </row>
    <row r="9">
      <c r="A9" s="7" t="inlineStr">
        <is>
          <t>Critério em célula</t>
        </is>
      </c>
      <c r="F9" s="7" t="inlineStr">
        <is>
          <t>As 9 formas de escrever o critério</t>
        </is>
      </c>
    </row>
    <row r="10">
      <c r="A10" s="8" t="inlineStr">
        <is>
          <t>Valor mínimo</t>
        </is>
      </c>
      <c r="B10" s="9" t="n">
        <v>100</v>
      </c>
      <c r="F10" s="1" t="inlineStr">
        <is>
          <t>Objetivo</t>
        </is>
      </c>
      <c r="G10" s="1" t="inlineStr">
        <is>
          <t>Fórmula</t>
        </is>
      </c>
      <c r="H10" s="1" t="inlineStr">
        <is>
          <t>Resultado</t>
        </is>
      </c>
    </row>
    <row r="11">
      <c r="F11" s="3" t="inlineStr">
        <is>
          <t>Texto exato</t>
        </is>
      </c>
      <c r="G11" s="5" t="inlineStr">
        <is>
          <t>=CONT.SE(D2:D7;"Moradia")</t>
        </is>
      </c>
      <c r="H11" s="6">
        <f>COUNTIF(D2:D7,"Moradia")</f>
        <v/>
      </c>
    </row>
    <row r="12">
      <c r="F12" s="3" t="inlineStr">
        <is>
          <t>Número exato</t>
        </is>
      </c>
      <c r="G12" s="5" t="inlineStr">
        <is>
          <t>=CONT.SE(C2:C7;300)</t>
        </is>
      </c>
      <c r="H12" s="6">
        <f>COUNTIF(C2:C7,300)</f>
        <v/>
      </c>
    </row>
    <row r="13">
      <c r="F13" s="3" t="inlineStr">
        <is>
          <t>Maior ou menor</t>
        </is>
      </c>
      <c r="G13" s="5" t="inlineStr">
        <is>
          <t>=CONT.SE(C2:C7;"&gt;100")</t>
        </is>
      </c>
      <c r="H13" s="6">
        <f>COUNTIF(C2:C7,"&gt;100")</f>
        <v/>
      </c>
    </row>
    <row r="14">
      <c r="F14" s="3" t="inlineStr">
        <is>
          <t>Diferente de</t>
        </is>
      </c>
      <c r="G14" s="5" t="inlineStr">
        <is>
          <t>=CONT.SE(D2:D7;"&lt;&gt;Moradia")</t>
        </is>
      </c>
      <c r="H14" s="6">
        <f>COUNTIF(D2:D7,"&lt;&gt;Moradia")</f>
        <v/>
      </c>
    </row>
    <row r="15">
      <c r="F15" s="3" t="inlineStr">
        <is>
          <t>Curinga * (qualquer sequência)</t>
        </is>
      </c>
      <c r="G15" s="5" t="inlineStr">
        <is>
          <t>=CONT.SE(D2:D7;"Trans*")</t>
        </is>
      </c>
      <c r="H15" s="6">
        <f>COUNTIF(D2:D7,"Trans*")</f>
        <v/>
      </c>
    </row>
    <row r="16">
      <c r="F16" s="3" t="inlineStr">
        <is>
          <t>Curinga ? (um caractere)</t>
        </is>
      </c>
      <c r="G16" s="5" t="inlineStr">
        <is>
          <t>=CONT.SE(D2:D7;"?azer")</t>
        </is>
      </c>
      <c r="H16" s="6">
        <f>COUNTIF(D2:D7,"?azer")</f>
        <v/>
      </c>
    </row>
    <row r="17">
      <c r="F17" s="3" t="inlineStr">
        <is>
          <t>Células vazias</t>
        </is>
      </c>
      <c r="G17" s="5" t="inlineStr">
        <is>
          <t>=CONT.SE(D2:D7;"")</t>
        </is>
      </c>
      <c r="H17" s="6">
        <f>COUNTIF(D2:D7,"")</f>
        <v/>
      </c>
    </row>
    <row r="18">
      <c r="F18" s="3" t="inlineStr">
        <is>
          <t>Células não vazias</t>
        </is>
      </c>
      <c r="G18" s="5" t="inlineStr">
        <is>
          <t>=CONT.SE(D2:D7;"&lt;&gt;")</t>
        </is>
      </c>
      <c r="H18" s="6">
        <f>COUNTIF(D2:D7,"&lt;&gt;")</f>
        <v/>
      </c>
    </row>
    <row r="19">
      <c r="F19" s="3" t="inlineStr">
        <is>
          <t>Referência de célula</t>
        </is>
      </c>
      <c r="G19" s="5" t="inlineStr">
        <is>
          <t>=CONT.SE(C2:C7;"&gt;"&amp;B10)</t>
        </is>
      </c>
      <c r="H19" s="6">
        <f>COUNTIF(C2:C7,"&gt;"&amp;B10)</f>
        <v/>
      </c>
    </row>
    <row r="21">
      <c r="F21" s="7" t="inlineStr">
        <is>
          <t>CONT.SE e as funções vizinhas</t>
        </is>
      </c>
    </row>
    <row r="22">
      <c r="F22" s="1" t="inlineStr">
        <is>
          <t>Objetivo</t>
        </is>
      </c>
      <c r="G22" s="1" t="inlineStr">
        <is>
          <t>Fórmula</t>
        </is>
      </c>
      <c r="H22" s="1" t="inlineStr">
        <is>
          <t>Resultado</t>
        </is>
      </c>
    </row>
    <row r="23">
      <c r="F23" s="3" t="inlineStr">
        <is>
          <t>CONT.SE: 1 critério</t>
        </is>
      </c>
      <c r="G23" s="5" t="inlineStr">
        <is>
          <t>=CONT.SE(D2:D7;"Alimentação")</t>
        </is>
      </c>
      <c r="H23" s="6">
        <f>COUNTIF(D2:D7,"Alimentação")</f>
        <v/>
      </c>
    </row>
    <row r="24">
      <c r="F24" s="3" t="inlineStr">
        <is>
          <t>CONT.SES: vários critérios</t>
        </is>
      </c>
      <c r="G24" s="5" t="inlineStr">
        <is>
          <t>=CONT.SES(D2:D7;"Alimentação";C2:C7;"&gt;100")</t>
        </is>
      </c>
      <c r="H24" s="6">
        <f>COUNTIFS(D2:D7,"Alimentação",C2:C7,"&gt;100")</f>
        <v/>
      </c>
    </row>
    <row r="25">
      <c r="F25" s="3" t="inlineStr">
        <is>
          <t>CONT.VALORES: células preenchidas</t>
        </is>
      </c>
      <c r="G25" s="5" t="inlineStr">
        <is>
          <t>=CONT.VALORES(D2:D7)</t>
        </is>
      </c>
      <c r="H25" s="6">
        <f>COUNTA(D2:D7)</f>
        <v/>
      </c>
    </row>
    <row r="26">
      <c r="F26" s="3" t="inlineStr">
        <is>
          <t>SOMASE: soma em vez de contar</t>
        </is>
      </c>
      <c r="G26" s="5" t="inlineStr">
        <is>
          <t>=SOMASE(D2:D7;"Alimentação";C2:C7)</t>
        </is>
      </c>
      <c r="H26" s="10">
        <f>SUMIF(D2:D7,"Alimentação",C2:C7)</f>
        <v/>
      </c>
    </row>
  </sheetData>
  <printOptions horizontalCentered="1"/>
  <pageMargins left="0.4" right="0.4" top="0.5" bottom="0.5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12" customWidth="1" min="4" max="4"/>
    <col width="3" customWidth="1" min="5" max="5"/>
    <col width="30" customWidth="1" min="6" max="6"/>
    <col width="46" customWidth="1" min="7" max="7"/>
    <col width="11" customWidth="1" min="8" max="8"/>
  </cols>
  <sheetData>
    <row r="1">
      <c r="A1" s="1" t="inlineStr">
        <is>
          <t>Vencimento</t>
        </is>
      </c>
      <c r="B1" s="1" t="inlineStr">
        <is>
          <t>Fornecedor</t>
        </is>
      </c>
      <c r="C1" s="1" t="inlineStr">
        <is>
          <t>Valor</t>
        </is>
      </c>
      <c r="D1" s="1" t="inlineStr">
        <is>
          <t>Status</t>
        </is>
      </c>
      <c r="F1" s="1" t="inlineStr">
        <is>
          <t>Objetivo</t>
        </is>
      </c>
      <c r="G1" s="1" t="inlineStr">
        <is>
          <t>Fórmula</t>
        </is>
      </c>
      <c r="H1" s="1" t="inlineStr">
        <is>
          <t>Resultado</t>
        </is>
      </c>
    </row>
    <row r="2">
      <c r="A2" s="2" t="n">
        <v>46300</v>
      </c>
      <c r="B2" s="3" t="inlineStr">
        <is>
          <t>Energia</t>
        </is>
      </c>
      <c r="C2" s="4" t="n">
        <v>180</v>
      </c>
      <c r="D2" s="3" t="inlineStr">
        <is>
          <t>Pago</t>
        </is>
      </c>
      <c r="F2" s="3" t="inlineStr">
        <is>
          <t>Contas pendentes</t>
        </is>
      </c>
      <c r="G2" s="5" t="inlineStr">
        <is>
          <t>=CONT.SE(D2:D7;"Pendente")</t>
        </is>
      </c>
      <c r="H2" s="6">
        <f>COUNTIF(D2:D7,"Pendente")</f>
        <v/>
      </c>
    </row>
    <row r="3">
      <c r="A3" s="2" t="n">
        <v>46303</v>
      </c>
      <c r="B3" s="3" t="inlineStr">
        <is>
          <t>Internet</t>
        </is>
      </c>
      <c r="C3" s="4" t="n">
        <v>120</v>
      </c>
      <c r="D3" s="3" t="inlineStr">
        <is>
          <t>Pendente</t>
        </is>
      </c>
      <c r="F3" s="3" t="inlineStr">
        <is>
          <t>Contas com status preenchido</t>
        </is>
      </c>
      <c r="G3" s="5" t="inlineStr">
        <is>
          <t>=CONT.SE(D2:D7;"&lt;&gt;")</t>
        </is>
      </c>
      <c r="H3" s="6">
        <f>COUNTIF(D2:D7,"&lt;&gt;")</f>
        <v/>
      </c>
    </row>
    <row r="4">
      <c r="A4" s="2" t="n">
        <v>46305</v>
      </c>
      <c r="B4" s="3" t="inlineStr">
        <is>
          <t>Fornecedor X</t>
        </is>
      </c>
      <c r="C4" s="4" t="n">
        <v>950</v>
      </c>
      <c r="D4" s="3" t="inlineStr">
        <is>
          <t>Pendente</t>
        </is>
      </c>
      <c r="F4" s="3" t="inlineStr">
        <is>
          <t>Contas sem status</t>
        </is>
      </c>
      <c r="G4" s="5" t="inlineStr">
        <is>
          <t>=CONT.SE(D2:D7;"")</t>
        </is>
      </c>
      <c r="H4" s="6">
        <f>COUNTIF(D2:D7,"")</f>
        <v/>
      </c>
    </row>
    <row r="5">
      <c r="A5" s="2" t="n">
        <v>46305</v>
      </c>
      <c r="B5" s="3" t="inlineStr">
        <is>
          <t>Aluguel</t>
        </is>
      </c>
      <c r="C5" s="4" t="n">
        <v>1200</v>
      </c>
      <c r="D5" s="3" t="inlineStr">
        <is>
          <t>Pago</t>
        </is>
      </c>
      <c r="F5" s="3" t="inlineStr">
        <is>
          <t>Pendentes acima de R$ 500 (E)</t>
        </is>
      </c>
      <c r="G5" s="5" t="inlineStr">
        <is>
          <t>=CONT.SES(D2:D7;"Pendente";C2:C7;"&gt;500")</t>
        </is>
      </c>
      <c r="H5" s="6">
        <f>COUNTIFS(D2:D7,"Pendente",C2:C7,"&gt;500")</f>
        <v/>
      </c>
    </row>
    <row r="6">
      <c r="A6" s="2" t="n">
        <v>46310</v>
      </c>
      <c r="B6" s="3" t="inlineStr">
        <is>
          <t>Contador</t>
        </is>
      </c>
      <c r="C6" s="4" t="n">
        <v>400</v>
      </c>
      <c r="D6" s="3" t="inlineStr">
        <is>
          <t>Pendente</t>
        </is>
      </c>
      <c r="F6" s="3" t="inlineStr">
        <is>
          <t>% de contas pendentes</t>
        </is>
      </c>
      <c r="G6" s="5" t="inlineStr">
        <is>
          <t>=CONT.SE(D2:D7;"Pendente")/CONT.SE(D2:D7;"&lt;&gt;")</t>
        </is>
      </c>
      <c r="H6" s="11">
        <f>COUNTIF(D2:D7,"Pendente")/COUNTIF(D2:D7,"&lt;&gt;")</f>
        <v/>
      </c>
    </row>
    <row r="7">
      <c r="A7" s="2" t="n">
        <v>46315</v>
      </c>
      <c r="B7" s="3" t="inlineStr">
        <is>
          <t>Seguro</t>
        </is>
      </c>
      <c r="C7" s="4" t="n">
        <v>210</v>
      </c>
      <c r="D7" s="3" t="n"/>
    </row>
  </sheetData>
  <printOptions horizontalCentered="1"/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PlanilhaCentral</Application>
  <AppVersion>3.1</AppVersion>
  <Company>PlanilhaCentral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PlanilhaCentral</dc:creator>
  <dcterms:created xsi:type="dcterms:W3CDTF">2026-01-01T00:00:00Z</dcterms:created>
  <dcterms:modified xsi:type="dcterms:W3CDTF">2026-01-01T00:00:00Z</dcterms:modified>
  <dc:title>Função CONT.SE: exemplos</dc:title>
  <cp:lastModifiedBy>PlanilhaCentral</cp:lastModifiedBy>
  <dc:language>pt-BR</dc:language>
</cp:coreProperties>
</file>